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6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<sst xmlns="http://schemas.openxmlformats.org/spreadsheetml/2006/main" count="15" uniqueCount="12">
  <si>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Frequency</t>
  </si>
  <si>
    <t>Wavelngth</t>
  </si>
  <si>
    <t>GHz</t>
  </si>
  <si>
    <t>mm</t>
  </si>
  <si>
    <t>Band</t>
  </si>
  <si>
    <t>Taper dB</t>
  </si>
  <si>
    <t>G</t>
  </si>
  <si>
    <t>th_edge</t>
  </si>
  <si>
    <t>deg</t>
  </si>
  <si>
    <t>th_zero</t>
  </si>
  <si>
    <t>Waist</t>
  </si>
  <si>
    <t>Rayleigh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</si>
</sst>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H30" sqref="H30"/>
    </sheetView>
  </sheetViews>
  <sheetFormatPr defaultColWidth="9.140625" defaultRowHeight="12.75"/>
  <sheetData>
    <row r="1" spans="1:6" ht="12.75">
      <c r="A1" s="1" t="s">
        <v>5</v>
      </c>
      <c r="B1">
        <v>12</v>
      </c>
      <c r="C1" s="1" t="s">
        <v>7</v>
      </c>
      <c r="D1" s="4">
        <f>ATAN(0.375/6)</f>
        <v>0.06241880999595735</v>
      </c>
      <c r="E1" s="1" t="s">
        <v>9</v>
      </c>
      <c r="F1">
        <f>D1/SQRT(B2)</f>
        <v>0.053104584491070424</v>
      </c>
    </row>
    <row r="2" spans="1:6" ht="12.75">
      <c r="A2" s="1" t="s">
        <v>6</v>
      </c>
      <c r="B2" s="3">
        <f>LN(10^(B1/20))</f>
        <v>1.3815510557964275</v>
      </c>
      <c r="C2" s="1" t="s">
        <v>8</v>
      </c>
      <c r="D2" s="3">
        <f>DEGREES(D1)</f>
        <v>3.576334374997351</v>
      </c>
      <c r="E2" s="1" t="s">
        <v>8</v>
      </c>
      <c r="F2" s="3">
        <f>DEGREES(F1)</f>
        <v>3.042668564134222</v>
      </c>
    </row>
    <row r="3" spans="2:6" ht="12.75">
      <c r="B3" s="5" t="s">
        <v>4</v>
      </c>
      <c r="C3" s="5" t="s">
        <v>0</v>
      </c>
      <c r="D3" s="5" t="s">
        <v>1</v>
      </c>
      <c r="E3" s="5" t="s">
        <v>10</v>
      </c>
      <c r="F3" s="5" t="s">
        <v>11</v>
      </c>
    </row>
    <row r="4" spans="3:6" ht="12.75">
      <c r="C4" s="5" t="s">
        <v>2</v>
      </c>
      <c r="D4" s="5" t="s">
        <v>3</v>
      </c>
      <c r="E4" s="5" t="s">
        <v>3</v>
      </c>
      <c r="F4" s="5" t="s">
        <v>3</v>
      </c>
    </row>
    <row r="5" spans="2:6" ht="12.75">
      <c r="B5">
        <v>1</v>
      </c>
      <c r="C5">
        <v>35</v>
      </c>
      <c r="D5" s="2">
        <f aca="true" t="shared" si="0" ref="D5:D14">300/C5</f>
        <v>8.571428571428571</v>
      </c>
      <c r="E5" s="3">
        <f>D5/(PI()*F$1)</f>
        <v>51.37730535228456</v>
      </c>
      <c r="F5" s="3">
        <f>PI()*E5^2/D5</f>
        <v>967.4740108535015</v>
      </c>
    </row>
    <row r="6" spans="2:6" ht="12.75">
      <c r="B6">
        <f aca="true" t="shared" si="1" ref="B6:B14">B5+1</f>
        <v>2</v>
      </c>
      <c r="C6">
        <v>86</v>
      </c>
      <c r="D6" s="2">
        <f t="shared" si="0"/>
        <v>3.488372093023256</v>
      </c>
      <c r="E6" s="3">
        <f aca="true" t="shared" si="2" ref="E6:E14">D6/(PI()*F$1)</f>
        <v>20.90936845732511</v>
      </c>
      <c r="F6" s="3">
        <f aca="true" t="shared" si="3" ref="F6:F14">PI()*E6^2/D6</f>
        <v>393.7394230217739</v>
      </c>
    </row>
    <row r="7" spans="2:6" ht="12.75">
      <c r="B7">
        <f t="shared" si="1"/>
        <v>3</v>
      </c>
      <c r="C7">
        <v>100</v>
      </c>
      <c r="D7" s="2">
        <f t="shared" si="0"/>
        <v>3</v>
      </c>
      <c r="E7" s="3">
        <f t="shared" si="2"/>
        <v>17.982056873299598</v>
      </c>
      <c r="F7" s="3">
        <f t="shared" si="3"/>
        <v>338.6159037987257</v>
      </c>
    </row>
    <row r="8" spans="2:6" ht="12.75">
      <c r="B8">
        <f t="shared" si="1"/>
        <v>4</v>
      </c>
      <c r="C8">
        <v>144</v>
      </c>
      <c r="D8" s="2">
        <f t="shared" si="0"/>
        <v>2.0833333333333335</v>
      </c>
      <c r="E8" s="3">
        <f t="shared" si="2"/>
        <v>12.487539495346944</v>
      </c>
      <c r="F8" s="3">
        <f t="shared" si="3"/>
        <v>235.14993319355946</v>
      </c>
    </row>
    <row r="9" spans="2:6" ht="12.75">
      <c r="B9">
        <f t="shared" si="1"/>
        <v>5</v>
      </c>
      <c r="C9">
        <v>188</v>
      </c>
      <c r="D9" s="2">
        <f t="shared" si="0"/>
        <v>1.5957446808510638</v>
      </c>
      <c r="E9" s="3">
        <f t="shared" si="2"/>
        <v>9.564923868776381</v>
      </c>
      <c r="F9" s="3">
        <f t="shared" si="3"/>
        <v>180.11484244613064</v>
      </c>
    </row>
    <row r="10" spans="2:6" ht="12.75">
      <c r="B10">
        <f t="shared" si="1"/>
        <v>6</v>
      </c>
      <c r="C10">
        <v>243</v>
      </c>
      <c r="D10" s="2">
        <f t="shared" si="0"/>
        <v>1.2345679012345678</v>
      </c>
      <c r="E10" s="3">
        <f t="shared" si="2"/>
        <v>7.40002340465004</v>
      </c>
      <c r="F10" s="3">
        <f t="shared" si="3"/>
        <v>139.3481085591463</v>
      </c>
    </row>
    <row r="11" spans="2:6" ht="12.75">
      <c r="B11">
        <f t="shared" si="1"/>
        <v>7</v>
      </c>
      <c r="C11">
        <v>340</v>
      </c>
      <c r="D11" s="2">
        <f t="shared" si="0"/>
        <v>0.8823529411764706</v>
      </c>
      <c r="E11" s="3">
        <f t="shared" si="2"/>
        <v>5.288840256852822</v>
      </c>
      <c r="F11" s="3">
        <f t="shared" si="3"/>
        <v>99.5929128819781</v>
      </c>
    </row>
    <row r="12" spans="2:6" ht="12.75">
      <c r="B12">
        <f t="shared" si="1"/>
        <v>8</v>
      </c>
      <c r="C12">
        <v>460</v>
      </c>
      <c r="D12" s="2">
        <f t="shared" si="0"/>
        <v>0.6521739130434783</v>
      </c>
      <c r="E12" s="3">
        <f t="shared" si="2"/>
        <v>3.9091427985433906</v>
      </c>
      <c r="F12" s="3">
        <f t="shared" si="3"/>
        <v>73.61215299972295</v>
      </c>
    </row>
    <row r="13" spans="2:6" ht="12.75">
      <c r="B13">
        <f t="shared" si="1"/>
        <v>9</v>
      </c>
      <c r="C13">
        <v>661</v>
      </c>
      <c r="D13" s="2">
        <f t="shared" si="0"/>
        <v>0.45385779122541603</v>
      </c>
      <c r="E13" s="3">
        <f t="shared" si="2"/>
        <v>2.7204322047351885</v>
      </c>
      <c r="F13" s="3">
        <f t="shared" si="3"/>
        <v>51.22782205729585</v>
      </c>
    </row>
    <row r="14" spans="2:6" ht="12.75">
      <c r="B14">
        <f t="shared" si="1"/>
        <v>10</v>
      </c>
      <c r="C14">
        <v>890</v>
      </c>
      <c r="D14" s="2">
        <f t="shared" si="0"/>
        <v>0.33707865168539325</v>
      </c>
      <c r="E14" s="3">
        <f t="shared" si="2"/>
        <v>2.0204558284606287</v>
      </c>
      <c r="F14" s="3">
        <f t="shared" si="3"/>
        <v>38.04673076390174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rhills</dc:creator>
  <cp:keywords/>
  <dc:description/>
  <cp:lastModifiedBy>rhills</cp:lastModifiedBy>
  <cp:lastPrinted>2008-05-27T20:06:23Z</cp:lastPrinted>
  <dcterms:created xsi:type="dcterms:W3CDTF">2008-05-27T19:47:50Z</dcterms:created>
  <dcterms:modified xsi:type="dcterms:W3CDTF">2008-05-27T20:07:19Z</dcterms:modified>
  <cp:category/>
  <cp:version/>
  <cp:contentType/>
  <cp:contentStatus/>
</cp:coreProperties>
</file>